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Создание сайта\YouFrugal.ru\"/>
    </mc:Choice>
  </mc:AlternateContent>
  <bookViews>
    <workbookView xWindow="120" yWindow="150" windowWidth="19095" windowHeight="8415"/>
  </bookViews>
  <sheets>
    <sheet name="Доходы" sheetId="1" r:id="rId1"/>
    <sheet name="Текущее состояние счетов" sheetId="2" r:id="rId2"/>
    <sheet name="План выплаты долга" sheetId="3" r:id="rId3"/>
  </sheets>
  <calcPr calcId="152511"/>
</workbook>
</file>

<file path=xl/calcChain.xml><?xml version="1.0" encoding="utf-8"?>
<calcChain xmlns="http://schemas.openxmlformats.org/spreadsheetml/2006/main">
  <c r="F11" i="3" l="1"/>
  <c r="E11" i="3"/>
  <c r="D11" i="3"/>
  <c r="P7" i="1" l="1"/>
  <c r="Q7" i="1" s="1"/>
  <c r="E12" i="2" l="1"/>
  <c r="C18" i="1" l="1"/>
  <c r="D18" i="1"/>
  <c r="E18" i="1"/>
  <c r="F18" i="1"/>
  <c r="B18" i="1"/>
  <c r="L8" i="1"/>
  <c r="L9" i="1"/>
  <c r="L10" i="1"/>
  <c r="L11" i="1"/>
  <c r="L12" i="1"/>
  <c r="L13" i="1"/>
  <c r="L14" i="1"/>
  <c r="L15" i="1"/>
  <c r="L16" i="1"/>
  <c r="C18" i="2"/>
  <c r="E8" i="2"/>
  <c r="E9" i="2"/>
  <c r="E10" i="2"/>
  <c r="E6" i="2"/>
  <c r="E18" i="2" l="1"/>
  <c r="L18" i="1"/>
  <c r="R7" i="1" s="1"/>
  <c r="G7" i="1"/>
  <c r="J7" i="1" s="1"/>
  <c r="K7" i="1" s="1"/>
  <c r="G8" i="1"/>
  <c r="G9" i="1"/>
  <c r="J9" i="1" s="1"/>
  <c r="K9" i="1" s="1"/>
  <c r="G10" i="1"/>
  <c r="J10" i="1" s="1"/>
  <c r="K10" i="1" s="1"/>
  <c r="G11" i="1"/>
  <c r="J11" i="1" s="1"/>
  <c r="K11" i="1" s="1"/>
  <c r="G12" i="1"/>
  <c r="J12" i="1" s="1"/>
  <c r="K12" i="1" s="1"/>
  <c r="G13" i="1"/>
  <c r="J13" i="1" s="1"/>
  <c r="K13" i="1" s="1"/>
  <c r="G14" i="1"/>
  <c r="J14" i="1" s="1"/>
  <c r="K14" i="1" s="1"/>
  <c r="G15" i="1"/>
  <c r="J15" i="1" s="1"/>
  <c r="K15" i="1" s="1"/>
  <c r="G16" i="1"/>
  <c r="J16" i="1" s="1"/>
  <c r="K16" i="1" s="1"/>
  <c r="J8" i="1" l="1"/>
  <c r="G18" i="1"/>
  <c r="K8" i="1" l="1"/>
  <c r="K18" i="1" s="1"/>
  <c r="J18" i="1"/>
</calcChain>
</file>

<file path=xl/sharedStrings.xml><?xml version="1.0" encoding="utf-8"?>
<sst xmlns="http://schemas.openxmlformats.org/spreadsheetml/2006/main" count="76" uniqueCount="58">
  <si>
    <t>Доходы</t>
  </si>
  <si>
    <t>Месяц</t>
  </si>
  <si>
    <t>Источник дохода</t>
  </si>
  <si>
    <t>Работа</t>
  </si>
  <si>
    <t>Проценты по вкладам</t>
  </si>
  <si>
    <t>Подработка</t>
  </si>
  <si>
    <t>Дивиденды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</si>
  <si>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</si>
  <si>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</si>
  <si>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</si>
  <si>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</si>
  <si>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</si>
  <si>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</si>
  <si>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</si>
  <si>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</si>
  <si>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</si>
  <si>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</si>
  <si>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</si>
  <si>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>Наименование счета</t>
  </si>
  <si>
    <t>Карта кэшбэк</t>
  </si>
  <si>
    <t>Доходная  карта</t>
  </si>
  <si>
    <t>Накопительный счет</t>
  </si>
  <si>
    <t>Срочный вклад 1</t>
  </si>
  <si>
    <t>Срочный вклад 2</t>
  </si>
  <si>
    <t>Инвестиционный счет</t>
  </si>
  <si>
    <t>Наличные</t>
  </si>
  <si>
    <t>Сумма</t>
  </si>
  <si>
    <t>Доходность</t>
  </si>
  <si>
    <t>Дата начисления</t>
  </si>
  <si>
    <t>Налоговый вычет</t>
  </si>
  <si>
    <t>Ожидаемый ежемесячный доход</t>
  </si>
  <si>
    <t>Долг Александра</t>
  </si>
  <si>
    <t>Долг Сергея</t>
  </si>
  <si>
    <t>Мой долг</t>
  </si>
  <si>
    <t>Баланс семейного бюджета (после зарплаты и оплаты квартиры)</t>
  </si>
  <si>
    <t>Итог</t>
  </si>
  <si>
    <t>Расходы</t>
  </si>
  <si>
    <t>Прибыль</t>
  </si>
  <si>
    <t xml:space="preserve">Среднее </t>
  </si>
  <si>
    <t>Экстренный фонд</t>
  </si>
  <si>
    <t>Финансовая цель</t>
  </si>
  <si>
    <t>Накоплено</t>
  </si>
  <si>
    <t>Осталось</t>
  </si>
  <si>
    <t>Цель</t>
  </si>
  <si>
    <t>Срок достижения, месяцев</t>
  </si>
  <si>
    <t>YouFrugal.ru</t>
  </si>
  <si>
    <t>Текущее состояние счетов</t>
  </si>
  <si>
    <t>План выплаты долга</t>
  </si>
  <si>
    <t>Кредит</t>
  </si>
  <si>
    <t>Минимальный платеж</t>
  </si>
  <si>
    <t xml:space="preserve">Ставка </t>
  </si>
  <si>
    <t>Кредитная карта</t>
  </si>
  <si>
    <t>Машина</t>
  </si>
  <si>
    <t>Кухня</t>
  </si>
  <si>
    <t>Ипотека</t>
  </si>
  <si>
    <t>№</t>
  </si>
  <si>
    <t>Сумма долга</t>
  </si>
  <si>
    <t>Дополнительный взнос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</si>
</sst>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8"/>
      <color rgb="FFC7BB73"/>
      <name val="Aharoni"/>
      <charset val="177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3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1" applyFon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1" xfId="0" applyFont="1" applyBorder="1"/>
    <xf numFmtId="9" fontId="0" fillId="0" borderId="1" xfId="0" applyNumberFormat="1" applyBorder="1"/>
    <xf numFmtId="0" fontId="4" fillId="5" borderId="1" xfId="0" applyFont="1" applyFill="1" applyBorder="1" applyAlignment="1">
      <alignment horizontal="center"/>
    </xf>
    <xf numFmtId="0" fontId="3" fillId="0" borderId="0" xfId="0" applyFont="1" applyAlignment="1"/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C7B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Доходы!$J$6</c:f>
              <c:strCache>
                <c:ptCount val="1"/>
                <c:pt idx="0">
                  <c:v>Доходы</c:v>
                </c:pt>
              </c:strCache>
            </c:strRef>
          </c:tx>
          <c:cat>
            <c:strRef>
              <c:f>Доходы!$A$7:$A$16</c:f>
              <c:strCache>
                <c:ptCount val="10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</c:strCache>
            </c:strRef>
          </c:cat>
          <c:val>
            <c:numRef>
              <c:f>Доходы!$J$7:$J$16</c:f>
              <c:numCache>
                <c:formatCode>#,##0</c:formatCode>
                <c:ptCount val="10"/>
                <c:pt idx="0">
                  <c:v>56500</c:v>
                </c:pt>
                <c:pt idx="1">
                  <c:v>49100</c:v>
                </c:pt>
                <c:pt idx="2">
                  <c:v>47200</c:v>
                </c:pt>
                <c:pt idx="3">
                  <c:v>52300</c:v>
                </c:pt>
                <c:pt idx="4">
                  <c:v>53400</c:v>
                </c:pt>
                <c:pt idx="5">
                  <c:v>55000</c:v>
                </c:pt>
                <c:pt idx="6">
                  <c:v>54600</c:v>
                </c:pt>
                <c:pt idx="7">
                  <c:v>53700</c:v>
                </c:pt>
                <c:pt idx="8">
                  <c:v>58300</c:v>
                </c:pt>
                <c:pt idx="9">
                  <c:v>56900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Доходы!$K$6</c:f>
              <c:strCache>
                <c:ptCount val="1"/>
                <c:pt idx="0">
                  <c:v>Расходы</c:v>
                </c:pt>
              </c:strCache>
            </c:strRef>
          </c:tx>
          <c:val>
            <c:numRef>
              <c:f>Доходы!$K$7:$K$16</c:f>
              <c:numCache>
                <c:formatCode>#,##0</c:formatCode>
                <c:ptCount val="10"/>
                <c:pt idx="0">
                  <c:v>31500</c:v>
                </c:pt>
                <c:pt idx="1">
                  <c:v>42100</c:v>
                </c:pt>
                <c:pt idx="2">
                  <c:v>33200</c:v>
                </c:pt>
                <c:pt idx="3">
                  <c:v>33300</c:v>
                </c:pt>
                <c:pt idx="4">
                  <c:v>37400</c:v>
                </c:pt>
                <c:pt idx="5">
                  <c:v>30000</c:v>
                </c:pt>
                <c:pt idx="6">
                  <c:v>31600</c:v>
                </c:pt>
                <c:pt idx="7">
                  <c:v>32700</c:v>
                </c:pt>
                <c:pt idx="8">
                  <c:v>44300</c:v>
                </c:pt>
                <c:pt idx="9">
                  <c:v>35900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Доходы!$L$6</c:f>
              <c:strCache>
                <c:ptCount val="1"/>
                <c:pt idx="0">
                  <c:v>Прибыль</c:v>
                </c:pt>
              </c:strCache>
            </c:strRef>
          </c:tx>
          <c:val>
            <c:numRef>
              <c:f>Доходы!$L$7:$L$16</c:f>
              <c:numCache>
                <c:formatCode>#,##0</c:formatCode>
                <c:ptCount val="10"/>
                <c:pt idx="0">
                  <c:v>25000</c:v>
                </c:pt>
                <c:pt idx="1">
                  <c:v>7000</c:v>
                </c:pt>
                <c:pt idx="2">
                  <c:v>14000</c:v>
                </c:pt>
                <c:pt idx="3">
                  <c:v>19000</c:v>
                </c:pt>
                <c:pt idx="4">
                  <c:v>16000</c:v>
                </c:pt>
                <c:pt idx="5">
                  <c:v>25000</c:v>
                </c:pt>
                <c:pt idx="6">
                  <c:v>23000</c:v>
                </c:pt>
                <c:pt idx="7">
                  <c:v>21000</c:v>
                </c:pt>
                <c:pt idx="8">
                  <c:v>14000</c:v>
                </c:pt>
                <c:pt idx="9">
                  <c:v>21000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49264"/>
        <c:axId val="166370336"/>
      </c:lineChart>
      <c:catAx>
        <c:axId val="16654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370336"/>
        <c:crosses val="autoZero"/>
        <c:auto val="1"/>
        <c:lblAlgn val="ctr"/>
        <c:lblOffset val="100"/>
        <c:noMultiLvlLbl val="0"/>
      </c:catAx>
      <c:valAx>
        <c:axId val="166370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6549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Доходы!$P$6</c:f>
              <c:strCache>
                <c:ptCount val="1"/>
                <c:pt idx="0">
                  <c:v>Накоплено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Доходы!$O$6</c:f>
              <c:strCache>
                <c:ptCount val="1"/>
                <c:pt idx="0">
                  <c:v>Цель</c:v>
                </c:pt>
              </c:strCache>
            </c:strRef>
          </c:cat>
          <c:val>
            <c:numRef>
              <c:f>Доходы!$P$7</c:f>
              <c:numCache>
                <c:formatCode>#,##0</c:formatCode>
                <c:ptCount val="1"/>
                <c:pt idx="0">
                  <c:v>654000</c:v>
                </c:pt>
              </c:numCache>
            </c:numRef>
          </c:val>
        </c:ser>
        <c:ser>
          <c:idx val="1"/>
          <c:order val="1"/>
          <c:tx>
            <c:strRef>
              <c:f>Доходы!$Q$6</c:f>
              <c:strCache>
                <c:ptCount val="1"/>
                <c:pt idx="0">
                  <c:v>Осталось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Доходы!$O$6</c:f>
              <c:strCache>
                <c:ptCount val="1"/>
                <c:pt idx="0">
                  <c:v>Цель</c:v>
                </c:pt>
              </c:strCache>
            </c:strRef>
          </c:cat>
          <c:val>
            <c:numRef>
              <c:f>Доходы!$Q$7</c:f>
              <c:numCache>
                <c:formatCode>#,##0</c:formatCode>
                <c:ptCount val="1"/>
                <c:pt idx="0">
                  <c:v>346000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8342680"/>
        <c:axId val="166703856"/>
      </c:barChart>
      <c:catAx>
        <c:axId val="168342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703856"/>
        <c:crosses val="autoZero"/>
        <c:auto val="1"/>
        <c:lblAlgn val="ctr"/>
        <c:lblOffset val="100"/>
        <c:noMultiLvlLbl val="0"/>
      </c:catAx>
      <c:valAx>
        <c:axId val="166703856"/>
        <c:scaling>
          <c:orientation val="minMax"/>
          <c:max val="1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834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Доходы!$I$4</c:f>
              <c:strCache>
                <c:ptCount val="1"/>
                <c:pt idx="0">
                  <c:v>Баланс семейного бюджета (после зарплаты и оплаты квартиры)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Доходы!$I$7:$I$16</c:f>
              <c:strCache>
                <c:ptCount val="10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</c:strCache>
            </c:strRef>
          </c:cat>
          <c:val>
            <c:numRef>
              <c:f>Доходы!$M$7:$M$16</c:f>
              <c:numCache>
                <c:formatCode>#,##0</c:formatCode>
                <c:ptCount val="10"/>
                <c:pt idx="0">
                  <c:v>494000</c:v>
                </c:pt>
                <c:pt idx="1">
                  <c:v>501000</c:v>
                </c:pt>
                <c:pt idx="2">
                  <c:v>515000</c:v>
                </c:pt>
                <c:pt idx="3">
                  <c:v>534000</c:v>
                </c:pt>
                <c:pt idx="4">
                  <c:v>550000</c:v>
                </c:pt>
                <c:pt idx="5">
                  <c:v>575000</c:v>
                </c:pt>
                <c:pt idx="6">
                  <c:v>598000</c:v>
                </c:pt>
                <c:pt idx="7">
                  <c:v>619000</c:v>
                </c:pt>
                <c:pt idx="8">
                  <c:v>633000</c:v>
                </c:pt>
                <c:pt idx="9">
                  <c:v>654000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51864"/>
        <c:axId val="167116768"/>
      </c:lineChart>
      <c:catAx>
        <c:axId val="168551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116768"/>
        <c:crosses val="autoZero"/>
        <c:auto val="1"/>
        <c:lblAlgn val="ctr"/>
        <c:lblOffset val="100"/>
        <c:noMultiLvlLbl val="0"/>
      </c:catAx>
      <c:valAx>
        <c:axId val="1671167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8551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171449</xdr:rowOff>
    </xdr:from>
    <xdr:to>
      <xdr:col>7</xdr:col>
      <xdr:colOff>0</xdr:colOff>
      <xdr:row>35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8</xdr:row>
      <xdr:rowOff>14287</xdr:rowOff>
    </xdr:from>
    <xdr:to>
      <xdr:col>20</xdr:col>
      <xdr:colOff>323850</xdr:colOff>
      <xdr:row>15</xdr:row>
      <xdr:rowOff>9525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</xdr:colOff>
      <xdr:row>20</xdr:row>
      <xdr:rowOff>180975</xdr:rowOff>
    </xdr:from>
    <xdr:to>
      <xdr:col>15</xdr:col>
      <xdr:colOff>285749</xdr:colOff>
      <xdr:row>35</xdr:row>
      <xdr:rowOff>123825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tabSelected="1" workbookViewId="0">
      <selection activeCell="H6" sqref="H6"/>
    </sheetView>
  </sheetViews>
  <sheetFormatPr defaultRowHeight="15" x14ac:dyDescent="0.25"/>
  <cols>
    <col min="1" max="1" width="11.42578125" customWidth="1"/>
    <col min="2" max="2" width="11.5703125" bestFit="1" customWidth="1"/>
    <col min="3" max="3" width="15.7109375" customWidth="1"/>
    <col min="4" max="4" width="15.85546875" customWidth="1"/>
    <col min="5" max="6" width="15" customWidth="1"/>
    <col min="16" max="16" width="12.28515625" customWidth="1"/>
    <col min="17" max="17" width="9.28515625" customWidth="1"/>
    <col min="18" max="18" width="18" customWidth="1"/>
  </cols>
  <sheetData>
    <row r="2" spans="1:18" ht="35.25" x14ac:dyDescent="0.5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4" spans="1:18" ht="15" customHeight="1" x14ac:dyDescent="0.25">
      <c r="A4" s="15" t="s">
        <v>0</v>
      </c>
      <c r="B4" s="15"/>
      <c r="C4" s="15"/>
      <c r="D4" s="15"/>
      <c r="E4" s="15"/>
      <c r="F4" s="15"/>
      <c r="G4" s="15"/>
      <c r="I4" s="16" t="s">
        <v>34</v>
      </c>
      <c r="J4" s="17"/>
      <c r="K4" s="17"/>
      <c r="L4" s="17"/>
      <c r="M4" s="18"/>
      <c r="O4" s="22" t="s">
        <v>40</v>
      </c>
      <c r="P4" s="23"/>
      <c r="Q4" s="23"/>
      <c r="R4" s="24"/>
    </row>
    <row r="5" spans="1:18" x14ac:dyDescent="0.25">
      <c r="A5" s="11" t="s">
        <v>1</v>
      </c>
      <c r="B5" s="10" t="s">
        <v>2</v>
      </c>
      <c r="C5" s="10"/>
      <c r="D5" s="10"/>
      <c r="E5" s="10"/>
      <c r="F5" s="10"/>
      <c r="G5" s="10"/>
      <c r="I5" s="19"/>
      <c r="J5" s="20"/>
      <c r="K5" s="20"/>
      <c r="L5" s="20"/>
      <c r="M5" s="21"/>
      <c r="O5" s="25"/>
      <c r="P5" s="26"/>
      <c r="Q5" s="26"/>
      <c r="R5" s="27"/>
    </row>
    <row r="6" spans="1:18" ht="30" x14ac:dyDescent="0.25">
      <c r="A6" s="11"/>
      <c r="B6" s="2" t="s">
        <v>3</v>
      </c>
      <c r="C6" s="2" t="s">
        <v>4</v>
      </c>
      <c r="D6" s="2" t="s">
        <v>5</v>
      </c>
      <c r="E6" s="2" t="s">
        <v>6</v>
      </c>
      <c r="F6" s="2" t="s">
        <v>29</v>
      </c>
      <c r="G6" s="13" t="s">
        <v>17</v>
      </c>
      <c r="I6" s="2" t="s">
        <v>1</v>
      </c>
      <c r="J6" s="2" t="s">
        <v>0</v>
      </c>
      <c r="K6" s="2" t="s">
        <v>36</v>
      </c>
      <c r="L6" s="2" t="s">
        <v>37</v>
      </c>
      <c r="M6" s="13" t="s">
        <v>35</v>
      </c>
      <c r="O6" s="2" t="s">
        <v>43</v>
      </c>
      <c r="P6" s="2" t="s">
        <v>41</v>
      </c>
      <c r="Q6" s="2" t="s">
        <v>42</v>
      </c>
      <c r="R6" s="2" t="s">
        <v>44</v>
      </c>
    </row>
    <row r="7" spans="1:18" x14ac:dyDescent="0.25">
      <c r="A7" s="3" t="s">
        <v>7</v>
      </c>
      <c r="B7" s="4">
        <v>40000</v>
      </c>
      <c r="C7" s="4">
        <v>4000</v>
      </c>
      <c r="D7" s="4">
        <v>5500</v>
      </c>
      <c r="E7" s="4">
        <v>2000</v>
      </c>
      <c r="F7" s="4">
        <v>5000</v>
      </c>
      <c r="G7" s="14">
        <f>SUM(B7:F7)</f>
        <v>56500</v>
      </c>
      <c r="I7" s="3" t="s">
        <v>7</v>
      </c>
      <c r="J7" s="4">
        <f>G7</f>
        <v>56500</v>
      </c>
      <c r="K7" s="4">
        <f t="shared" ref="K7:K15" si="0">J7-L7</f>
        <v>31500</v>
      </c>
      <c r="L7" s="4">
        <v>25000</v>
      </c>
      <c r="M7" s="14">
        <v>494000</v>
      </c>
      <c r="O7" s="4">
        <v>1000000</v>
      </c>
      <c r="P7" s="4">
        <f>M16</f>
        <v>654000</v>
      </c>
      <c r="Q7" s="4">
        <f>O7-P7</f>
        <v>346000</v>
      </c>
      <c r="R7" s="6">
        <f>Q7/L18</f>
        <v>18.702702702702702</v>
      </c>
    </row>
    <row r="8" spans="1:18" x14ac:dyDescent="0.25">
      <c r="A8" s="3" t="s">
        <v>8</v>
      </c>
      <c r="B8" s="4">
        <v>40000</v>
      </c>
      <c r="C8" s="4">
        <v>4100</v>
      </c>
      <c r="D8" s="4">
        <v>5000</v>
      </c>
      <c r="E8" s="4"/>
      <c r="F8" s="4"/>
      <c r="G8" s="14">
        <f t="shared" ref="G8:G16" si="1">SUM(B8:E8)</f>
        <v>49100</v>
      </c>
      <c r="I8" s="3" t="s">
        <v>8</v>
      </c>
      <c r="J8" s="4">
        <f t="shared" ref="J8:J16" si="2">G8</f>
        <v>49100</v>
      </c>
      <c r="K8" s="4">
        <f t="shared" si="0"/>
        <v>42100</v>
      </c>
      <c r="L8" s="4">
        <f t="shared" ref="L8:L15" si="3">M8-M7</f>
        <v>7000</v>
      </c>
      <c r="M8" s="14">
        <v>501000</v>
      </c>
    </row>
    <row r="9" spans="1:18" x14ac:dyDescent="0.25">
      <c r="A9" s="3" t="s">
        <v>9</v>
      </c>
      <c r="B9" s="4">
        <v>40000</v>
      </c>
      <c r="C9" s="4">
        <v>4200</v>
      </c>
      <c r="D9" s="4">
        <v>3000</v>
      </c>
      <c r="E9" s="4"/>
      <c r="F9" s="4"/>
      <c r="G9" s="14">
        <f t="shared" si="1"/>
        <v>47200</v>
      </c>
      <c r="I9" s="3" t="s">
        <v>9</v>
      </c>
      <c r="J9" s="4">
        <f t="shared" si="2"/>
        <v>47200</v>
      </c>
      <c r="K9" s="4">
        <f t="shared" si="0"/>
        <v>33200</v>
      </c>
      <c r="L9" s="4">
        <f t="shared" si="3"/>
        <v>14000</v>
      </c>
      <c r="M9" s="14">
        <v>515000</v>
      </c>
    </row>
    <row r="10" spans="1:18" x14ac:dyDescent="0.25">
      <c r="A10" s="3" t="s">
        <v>10</v>
      </c>
      <c r="B10" s="4">
        <v>40000</v>
      </c>
      <c r="C10" s="4">
        <v>4300</v>
      </c>
      <c r="D10" s="4">
        <v>8000</v>
      </c>
      <c r="E10" s="4"/>
      <c r="F10" s="4"/>
      <c r="G10" s="14">
        <f t="shared" si="1"/>
        <v>52300</v>
      </c>
      <c r="I10" s="3" t="s">
        <v>10</v>
      </c>
      <c r="J10" s="4">
        <f t="shared" si="2"/>
        <v>52300</v>
      </c>
      <c r="K10" s="4">
        <f t="shared" si="0"/>
        <v>33300</v>
      </c>
      <c r="L10" s="4">
        <f t="shared" si="3"/>
        <v>19000</v>
      </c>
      <c r="M10" s="14">
        <v>534000</v>
      </c>
    </row>
    <row r="11" spans="1:18" x14ac:dyDescent="0.25">
      <c r="A11" s="3" t="s">
        <v>11</v>
      </c>
      <c r="B11" s="4">
        <v>40000</v>
      </c>
      <c r="C11" s="4">
        <v>4400</v>
      </c>
      <c r="D11" s="4">
        <v>6000</v>
      </c>
      <c r="E11" s="4">
        <v>3000</v>
      </c>
      <c r="F11" s="4"/>
      <c r="G11" s="14">
        <f t="shared" si="1"/>
        <v>53400</v>
      </c>
      <c r="I11" s="3" t="s">
        <v>11</v>
      </c>
      <c r="J11" s="4">
        <f t="shared" si="2"/>
        <v>53400</v>
      </c>
      <c r="K11" s="4">
        <f t="shared" si="0"/>
        <v>37400</v>
      </c>
      <c r="L11" s="4">
        <f t="shared" si="3"/>
        <v>16000</v>
      </c>
      <c r="M11" s="14">
        <v>550000</v>
      </c>
    </row>
    <row r="12" spans="1:18" x14ac:dyDescent="0.25">
      <c r="A12" s="3" t="s">
        <v>12</v>
      </c>
      <c r="B12" s="4">
        <v>45000</v>
      </c>
      <c r="C12" s="4">
        <v>4500</v>
      </c>
      <c r="D12" s="4">
        <v>5500</v>
      </c>
      <c r="E12" s="4"/>
      <c r="F12" s="4"/>
      <c r="G12" s="14">
        <f t="shared" si="1"/>
        <v>55000</v>
      </c>
      <c r="I12" s="3" t="s">
        <v>12</v>
      </c>
      <c r="J12" s="4">
        <f t="shared" si="2"/>
        <v>55000</v>
      </c>
      <c r="K12" s="4">
        <f t="shared" si="0"/>
        <v>30000</v>
      </c>
      <c r="L12" s="4">
        <f t="shared" si="3"/>
        <v>25000</v>
      </c>
      <c r="M12" s="14">
        <v>575000</v>
      </c>
    </row>
    <row r="13" spans="1:18" x14ac:dyDescent="0.25">
      <c r="A13" s="3" t="s">
        <v>13</v>
      </c>
      <c r="B13" s="4">
        <v>45000</v>
      </c>
      <c r="C13" s="4">
        <v>4600</v>
      </c>
      <c r="D13" s="4">
        <v>5000</v>
      </c>
      <c r="E13" s="4"/>
      <c r="F13" s="4"/>
      <c r="G13" s="14">
        <f t="shared" si="1"/>
        <v>54600</v>
      </c>
      <c r="I13" s="3" t="s">
        <v>13</v>
      </c>
      <c r="J13" s="4">
        <f t="shared" si="2"/>
        <v>54600</v>
      </c>
      <c r="K13" s="4">
        <f t="shared" si="0"/>
        <v>31600</v>
      </c>
      <c r="L13" s="4">
        <f t="shared" si="3"/>
        <v>23000</v>
      </c>
      <c r="M13" s="14">
        <v>598000</v>
      </c>
    </row>
    <row r="14" spans="1:18" x14ac:dyDescent="0.25">
      <c r="A14" s="3" t="s">
        <v>14</v>
      </c>
      <c r="B14" s="4">
        <v>45000</v>
      </c>
      <c r="C14" s="4">
        <v>4700</v>
      </c>
      <c r="D14" s="4">
        <v>4000</v>
      </c>
      <c r="E14" s="4"/>
      <c r="F14" s="4"/>
      <c r="G14" s="14">
        <f t="shared" si="1"/>
        <v>53700</v>
      </c>
      <c r="I14" s="3" t="s">
        <v>14</v>
      </c>
      <c r="J14" s="4">
        <f t="shared" si="2"/>
        <v>53700</v>
      </c>
      <c r="K14" s="4">
        <f t="shared" si="0"/>
        <v>32700</v>
      </c>
      <c r="L14" s="4">
        <f t="shared" si="3"/>
        <v>21000</v>
      </c>
      <c r="M14" s="14">
        <v>619000</v>
      </c>
    </row>
    <row r="15" spans="1:18" x14ac:dyDescent="0.25">
      <c r="A15" s="3" t="s">
        <v>15</v>
      </c>
      <c r="B15" s="4">
        <v>45000</v>
      </c>
      <c r="C15" s="4">
        <v>4800</v>
      </c>
      <c r="D15" s="4">
        <v>5500</v>
      </c>
      <c r="E15" s="4">
        <v>3000</v>
      </c>
      <c r="F15" s="4"/>
      <c r="G15" s="14">
        <f t="shared" si="1"/>
        <v>58300</v>
      </c>
      <c r="I15" s="3" t="s">
        <v>15</v>
      </c>
      <c r="J15" s="4">
        <f t="shared" si="2"/>
        <v>58300</v>
      </c>
      <c r="K15" s="4">
        <f t="shared" si="0"/>
        <v>44300</v>
      </c>
      <c r="L15" s="4">
        <f t="shared" si="3"/>
        <v>14000</v>
      </c>
      <c r="M15" s="14">
        <v>633000</v>
      </c>
    </row>
    <row r="16" spans="1:18" x14ac:dyDescent="0.25">
      <c r="A16" s="3" t="s">
        <v>16</v>
      </c>
      <c r="B16" s="4">
        <v>45000</v>
      </c>
      <c r="C16" s="4">
        <v>4900</v>
      </c>
      <c r="D16" s="4">
        <v>7000</v>
      </c>
      <c r="E16" s="4"/>
      <c r="F16" s="4"/>
      <c r="G16" s="14">
        <f t="shared" si="1"/>
        <v>56900</v>
      </c>
      <c r="I16" s="3" t="s">
        <v>16</v>
      </c>
      <c r="J16" s="4">
        <f t="shared" si="2"/>
        <v>56900</v>
      </c>
      <c r="K16" s="4">
        <f>J16-L16</f>
        <v>35900</v>
      </c>
      <c r="L16" s="4">
        <f>M16-M15</f>
        <v>21000</v>
      </c>
      <c r="M16" s="14">
        <v>654000</v>
      </c>
    </row>
    <row r="17" spans="1:16" x14ac:dyDescent="0.25">
      <c r="A17" s="3"/>
      <c r="B17" s="4"/>
      <c r="C17" s="4"/>
      <c r="D17" s="4"/>
      <c r="E17" s="4"/>
      <c r="F17" s="4"/>
      <c r="G17" s="14"/>
      <c r="I17" s="3"/>
      <c r="J17" s="4"/>
      <c r="K17" s="4"/>
      <c r="L17" s="4"/>
      <c r="M17" s="3"/>
    </row>
    <row r="18" spans="1:16" x14ac:dyDescent="0.25">
      <c r="A18" s="3" t="s">
        <v>38</v>
      </c>
      <c r="B18" s="4">
        <f t="shared" ref="B18:G18" si="4">AVERAGE(B7:B17)</f>
        <v>42500</v>
      </c>
      <c r="C18" s="4">
        <f t="shared" si="4"/>
        <v>4450</v>
      </c>
      <c r="D18" s="4">
        <f t="shared" si="4"/>
        <v>5450</v>
      </c>
      <c r="E18" s="4">
        <f t="shared" si="4"/>
        <v>2666.6666666666665</v>
      </c>
      <c r="F18" s="4">
        <f t="shared" si="4"/>
        <v>5000</v>
      </c>
      <c r="G18" s="14">
        <f t="shared" si="4"/>
        <v>53700</v>
      </c>
      <c r="I18" s="3" t="s">
        <v>38</v>
      </c>
      <c r="J18" s="4">
        <f>AVERAGE(J7:J17)</f>
        <v>53700</v>
      </c>
      <c r="K18" s="4">
        <f>AVERAGE(K7:K17)</f>
        <v>35200</v>
      </c>
      <c r="L18" s="4">
        <f>AVERAGE(L7:L17)</f>
        <v>18500</v>
      </c>
      <c r="M18" s="5"/>
      <c r="N18" s="1"/>
      <c r="O18" s="1"/>
      <c r="P18" s="1"/>
    </row>
    <row r="19" spans="1:16" x14ac:dyDescent="0.25">
      <c r="B19" s="1"/>
      <c r="C19" s="1"/>
      <c r="D19" s="1"/>
      <c r="E19" s="1"/>
      <c r="F19" s="1"/>
    </row>
    <row r="20" spans="1:16" x14ac:dyDescent="0.25">
      <c r="B20" s="1"/>
      <c r="C20" s="1"/>
      <c r="D20" s="1"/>
      <c r="E20" s="1"/>
      <c r="F20" s="1"/>
    </row>
  </sheetData>
  <mergeCells count="6">
    <mergeCell ref="A2:R2"/>
    <mergeCell ref="O4:R5"/>
    <mergeCell ref="B5:G5"/>
    <mergeCell ref="A4:G4"/>
    <mergeCell ref="I4:M5"/>
    <mergeCell ref="A5:A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workbookViewId="0">
      <selection activeCell="E32" sqref="E32"/>
    </sheetView>
  </sheetViews>
  <sheetFormatPr defaultRowHeight="15" x14ac:dyDescent="0.25"/>
  <cols>
    <col min="1" max="1" width="3.140625" bestFit="1" customWidth="1"/>
    <col min="2" max="2" width="21.5703125" bestFit="1" customWidth="1"/>
    <col min="3" max="3" width="19.85546875" customWidth="1"/>
    <col min="4" max="4" width="11.85546875" bestFit="1" customWidth="1"/>
    <col min="5" max="5" width="21.5703125" customWidth="1"/>
    <col min="6" max="6" width="11.85546875" customWidth="1"/>
  </cols>
  <sheetData>
    <row r="2" spans="1:19" ht="35.25" x14ac:dyDescent="0.5">
      <c r="B2" s="12" t="s">
        <v>45</v>
      </c>
      <c r="C2" s="12"/>
      <c r="D2" s="12"/>
      <c r="E2" s="12"/>
      <c r="F2" s="1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:19" ht="15.75" x14ac:dyDescent="0.25">
      <c r="A4" s="32" t="s">
        <v>46</v>
      </c>
      <c r="B4" s="33"/>
      <c r="C4" s="33"/>
      <c r="D4" s="33"/>
      <c r="E4" s="33"/>
      <c r="F4" s="34"/>
    </row>
    <row r="5" spans="1:19" ht="30" x14ac:dyDescent="0.25">
      <c r="A5" s="3" t="s">
        <v>55</v>
      </c>
      <c r="B5" s="3" t="s">
        <v>18</v>
      </c>
      <c r="C5" s="3" t="s">
        <v>26</v>
      </c>
      <c r="D5" s="3" t="s">
        <v>27</v>
      </c>
      <c r="E5" s="7" t="s">
        <v>30</v>
      </c>
      <c r="F5" s="7" t="s">
        <v>28</v>
      </c>
    </row>
    <row r="6" spans="1:19" x14ac:dyDescent="0.25">
      <c r="A6" s="3">
        <v>1</v>
      </c>
      <c r="B6" s="3" t="s">
        <v>20</v>
      </c>
      <c r="C6" s="4">
        <v>55000</v>
      </c>
      <c r="D6" s="8">
        <v>0.1</v>
      </c>
      <c r="E6" s="4">
        <f>C6*D6/12</f>
        <v>458.33333333333331</v>
      </c>
      <c r="F6" s="3">
        <v>15</v>
      </c>
    </row>
    <row r="7" spans="1:19" x14ac:dyDescent="0.25">
      <c r="A7" s="3">
        <v>2</v>
      </c>
      <c r="B7" s="3" t="s">
        <v>19</v>
      </c>
      <c r="C7" s="4">
        <v>10000</v>
      </c>
      <c r="D7" s="8"/>
      <c r="E7" s="4"/>
      <c r="F7" s="3"/>
    </row>
    <row r="8" spans="1:19" x14ac:dyDescent="0.25">
      <c r="A8" s="3">
        <v>3</v>
      </c>
      <c r="B8" s="3" t="s">
        <v>21</v>
      </c>
      <c r="C8" s="4">
        <v>35000</v>
      </c>
      <c r="D8" s="8">
        <v>0.1</v>
      </c>
      <c r="E8" s="4">
        <f t="shared" ref="E8:E10" si="0">C8*D8/12</f>
        <v>291.66666666666669</v>
      </c>
      <c r="F8" s="3">
        <v>4</v>
      </c>
    </row>
    <row r="9" spans="1:19" x14ac:dyDescent="0.25">
      <c r="A9" s="3">
        <v>4</v>
      </c>
      <c r="B9" s="3" t="s">
        <v>22</v>
      </c>
      <c r="C9" s="4">
        <v>150000</v>
      </c>
      <c r="D9" s="9">
        <v>0.105</v>
      </c>
      <c r="E9" s="4">
        <f t="shared" si="0"/>
        <v>1312.5</v>
      </c>
      <c r="F9" s="3">
        <v>11</v>
      </c>
    </row>
    <row r="10" spans="1:19" x14ac:dyDescent="0.25">
      <c r="A10" s="3">
        <v>5</v>
      </c>
      <c r="B10" s="3" t="s">
        <v>23</v>
      </c>
      <c r="C10" s="4">
        <v>250000</v>
      </c>
      <c r="D10" s="8">
        <v>0.11</v>
      </c>
      <c r="E10" s="4">
        <f t="shared" si="0"/>
        <v>2291.6666666666665</v>
      </c>
      <c r="F10" s="3">
        <v>26</v>
      </c>
    </row>
    <row r="11" spans="1:19" x14ac:dyDescent="0.25">
      <c r="A11" s="3">
        <v>6</v>
      </c>
      <c r="B11" s="3" t="s">
        <v>24</v>
      </c>
      <c r="C11" s="4">
        <v>100000</v>
      </c>
      <c r="D11" s="8"/>
      <c r="E11" s="4"/>
      <c r="F11" s="3"/>
    </row>
    <row r="12" spans="1:19" x14ac:dyDescent="0.25">
      <c r="A12" s="3">
        <v>7</v>
      </c>
      <c r="B12" s="3" t="s">
        <v>39</v>
      </c>
      <c r="C12" s="4">
        <v>50000</v>
      </c>
      <c r="D12" s="8">
        <v>0.05</v>
      </c>
      <c r="E12" s="4">
        <f t="shared" ref="E12" si="1">C12*D12/12</f>
        <v>208.33333333333334</v>
      </c>
      <c r="F12" s="3">
        <v>8</v>
      </c>
    </row>
    <row r="13" spans="1:19" x14ac:dyDescent="0.25">
      <c r="A13" s="3">
        <v>8</v>
      </c>
      <c r="B13" s="3" t="s">
        <v>25</v>
      </c>
      <c r="C13" s="4">
        <v>2000</v>
      </c>
      <c r="D13" s="8"/>
      <c r="E13" s="3"/>
      <c r="F13" s="3"/>
    </row>
    <row r="14" spans="1:19" x14ac:dyDescent="0.25">
      <c r="A14" s="3">
        <v>9</v>
      </c>
      <c r="B14" s="3" t="s">
        <v>31</v>
      </c>
      <c r="C14" s="4">
        <v>1500</v>
      </c>
      <c r="D14" s="8"/>
      <c r="E14" s="3"/>
      <c r="F14" s="3"/>
    </row>
    <row r="15" spans="1:19" x14ac:dyDescent="0.25">
      <c r="A15" s="3">
        <v>10</v>
      </c>
      <c r="B15" s="3" t="s">
        <v>32</v>
      </c>
      <c r="C15" s="4">
        <v>3000</v>
      </c>
      <c r="D15" s="8"/>
      <c r="E15" s="3"/>
      <c r="F15" s="3"/>
    </row>
    <row r="16" spans="1:19" x14ac:dyDescent="0.25">
      <c r="A16" s="3">
        <v>11</v>
      </c>
      <c r="B16" s="3" t="s">
        <v>33</v>
      </c>
      <c r="C16" s="4">
        <v>-2000</v>
      </c>
      <c r="D16" s="8"/>
      <c r="E16" s="3"/>
      <c r="F16" s="3"/>
    </row>
    <row r="17" spans="1:6" x14ac:dyDescent="0.25">
      <c r="A17" s="3"/>
      <c r="B17" s="3"/>
      <c r="C17" s="4"/>
      <c r="D17" s="3"/>
      <c r="E17" s="3"/>
      <c r="F17" s="3"/>
    </row>
    <row r="18" spans="1:6" x14ac:dyDescent="0.25">
      <c r="A18" s="3"/>
      <c r="B18" s="28" t="s">
        <v>17</v>
      </c>
      <c r="C18" s="14">
        <f>SUM(C6:C17)</f>
        <v>654500</v>
      </c>
      <c r="D18" s="3"/>
      <c r="E18" s="14">
        <f>SUM(E6:E17)</f>
        <v>4562.4999999999991</v>
      </c>
      <c r="F18" s="3"/>
    </row>
  </sheetData>
  <mergeCells count="2">
    <mergeCell ref="B2:F2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F16" sqref="F16"/>
    </sheetView>
  </sheetViews>
  <sheetFormatPr defaultRowHeight="15" x14ac:dyDescent="0.25"/>
  <cols>
    <col min="1" max="1" width="3.140625" bestFit="1" customWidth="1"/>
    <col min="2" max="2" width="16.28515625" bestFit="1" customWidth="1"/>
    <col min="3" max="3" width="7.42578125" bestFit="1" customWidth="1"/>
    <col min="4" max="4" width="22" bestFit="1" customWidth="1"/>
    <col min="5" max="5" width="12.5703125" bestFit="1" customWidth="1"/>
    <col min="6" max="6" width="23" bestFit="1" customWidth="1"/>
  </cols>
  <sheetData>
    <row r="2" spans="1:18" ht="35.25" x14ac:dyDescent="0.5">
      <c r="A2" s="12" t="s">
        <v>45</v>
      </c>
      <c r="B2" s="12"/>
      <c r="C2" s="12"/>
      <c r="D2" s="12"/>
      <c r="E2" s="12"/>
      <c r="F2" s="1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:18" ht="15.75" x14ac:dyDescent="0.25">
      <c r="A4" s="30" t="s">
        <v>47</v>
      </c>
      <c r="B4" s="30"/>
      <c r="C4" s="30"/>
      <c r="D4" s="30"/>
      <c r="E4" s="30"/>
      <c r="F4" s="30"/>
    </row>
    <row r="5" spans="1:18" x14ac:dyDescent="0.25">
      <c r="A5" s="3" t="s">
        <v>55</v>
      </c>
      <c r="B5" s="3" t="s">
        <v>48</v>
      </c>
      <c r="C5" s="3" t="s">
        <v>50</v>
      </c>
      <c r="D5" s="3" t="s">
        <v>49</v>
      </c>
      <c r="E5" s="3" t="s">
        <v>56</v>
      </c>
      <c r="F5" s="3" t="s">
        <v>57</v>
      </c>
    </row>
    <row r="6" spans="1:18" x14ac:dyDescent="0.25">
      <c r="A6" s="3">
        <v>1</v>
      </c>
      <c r="B6" s="3" t="s">
        <v>51</v>
      </c>
      <c r="C6" s="29">
        <v>0.3</v>
      </c>
      <c r="D6" s="4">
        <v>1800</v>
      </c>
      <c r="E6" s="4">
        <v>30000</v>
      </c>
      <c r="F6" s="4">
        <v>10000</v>
      </c>
    </row>
    <row r="7" spans="1:18" x14ac:dyDescent="0.25">
      <c r="A7" s="3">
        <v>2</v>
      </c>
      <c r="B7" s="3" t="s">
        <v>52</v>
      </c>
      <c r="C7" s="29">
        <v>0.18</v>
      </c>
      <c r="D7" s="4">
        <v>8000</v>
      </c>
      <c r="E7" s="4">
        <v>150000</v>
      </c>
      <c r="F7" s="3">
        <v>0</v>
      </c>
    </row>
    <row r="8" spans="1:18" x14ac:dyDescent="0.25">
      <c r="A8" s="3">
        <v>3</v>
      </c>
      <c r="B8" s="3" t="s">
        <v>53</v>
      </c>
      <c r="C8" s="29">
        <v>0.16</v>
      </c>
      <c r="D8" s="4">
        <v>2600</v>
      </c>
      <c r="E8" s="4">
        <v>60000</v>
      </c>
      <c r="F8" s="3">
        <v>0</v>
      </c>
    </row>
    <row r="9" spans="1:18" x14ac:dyDescent="0.25">
      <c r="A9" s="3">
        <v>4</v>
      </c>
      <c r="B9" s="3" t="s">
        <v>54</v>
      </c>
      <c r="C9" s="29">
        <v>0.12</v>
      </c>
      <c r="D9" s="4">
        <v>24000</v>
      </c>
      <c r="E9" s="4">
        <v>1800000</v>
      </c>
      <c r="F9" s="3">
        <v>0</v>
      </c>
    </row>
    <row r="10" spans="1:18" x14ac:dyDescent="0.25">
      <c r="A10" s="3"/>
      <c r="B10" s="3"/>
      <c r="C10" s="3"/>
      <c r="D10" s="3"/>
      <c r="E10" s="3"/>
      <c r="F10" s="3"/>
    </row>
    <row r="11" spans="1:18" x14ac:dyDescent="0.25">
      <c r="A11" s="28"/>
      <c r="B11" s="28" t="s">
        <v>17</v>
      </c>
      <c r="C11" s="28"/>
      <c r="D11" s="14">
        <f>SUM(D6:D10)</f>
        <v>36400</v>
      </c>
      <c r="E11" s="14">
        <f>SUM(E6:E10)</f>
        <v>2040000</v>
      </c>
      <c r="F11" s="14">
        <f>SUM(F6:F10)</f>
        <v>10000</v>
      </c>
    </row>
  </sheetData>
  <mergeCells count="2">
    <mergeCell ref="A4:F4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Текущее состояние счетов</vt:lpstr>
      <vt:lpstr>План выплаты долга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RePack by Diakov</cp:lastModifiedBy>
  <dcterms:created xsi:type="dcterms:W3CDTF">2015-03-19T20:31:25Z</dcterms:created>
  <dcterms:modified xsi:type="dcterms:W3CDTF">2015-04-06T20:52:08Z</dcterms:modified>
</cp:coreProperties>
</file>